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9\1 výzva\"/>
    </mc:Choice>
  </mc:AlternateContent>
  <xr:revisionPtr revIDLastSave="0" documentId="13_ncr:1_{7A6524D7-AEDE-4EC1-ABA2-E0D47DED7B1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S11" i="1"/>
  <c r="O11" i="1"/>
  <c r="H11" i="1"/>
  <c r="O10" i="1"/>
  <c r="H10" i="1"/>
  <c r="R9" i="1"/>
  <c r="S9" i="1"/>
  <c r="O9" i="1"/>
  <c r="H9" i="1"/>
  <c r="R11" i="1" l="1"/>
  <c r="S10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<sst xmlns="http://schemas.openxmlformats.org/spreadsheetml/2006/main" count="56" uniqueCount="47">
  <si>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</si>
  <si>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</si>
  <si>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</si>
  <si>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</si>
  <si>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</si>
  <si>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</si>
  <si>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</si>
  <si>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</si>
  <si>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</si>
  <si>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</si>
  <si>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</si>
  <si>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</si>
  <si>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</si>
  <si>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</si>
  <si>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</si>
  <si>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</si>
  <si>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</si>
  <si>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</si>
  <si>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</si>
  <si>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</si>
  <si>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</si>
  <si>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</si>
  <si>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</si>
  <si>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</si>
  <si>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</si>
  <si>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</si>
  <si>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</si>
  <si>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</si>
  <si>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</si>
  <si>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</si>
  <si>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029 - 2024 (originální)</t>
  </si>
  <si>
    <t>ks</t>
  </si>
  <si>
    <t>NE</t>
  </si>
  <si>
    <t>FDU - Ing. Petr Pfauser,
Tel.: 37763 6717</t>
  </si>
  <si>
    <t>Univerzitní 28,
301 00 Plzeň,
Fakulta designu a umění Ladislava Sutnara,
místnost LS 230</t>
  </si>
  <si>
    <t>KFI - Mgr. Josef Zeman,
Tel.: 735 715 881</t>
  </si>
  <si>
    <t>Sedláčkova 19, 
301 00 Plzeň,
Fakulta filozofická - Katedra filozofie,
2. patro - místnost SD 205</t>
  </si>
  <si>
    <t>Originální black toner do tiskárny HP LaserJet MFP 135W. Minimální výtěžnost 1 000 stran.</t>
  </si>
  <si>
    <t>Originální černý toner. Mminimální výtěžnost 7 500 stran.</t>
  </si>
  <si>
    <r>
      <t>Toner do tiskárny Color Laser Jet Pro MFP 4302dw 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</si>
  <si>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 xml:space="preserve">černý (black)  </t>
    </r>
  </si>
  <si>
    <r>
      <t xml:space="preserve">Originální toner do tiskárny HP LaserJet MFP 135W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</si>
  <si>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t>Originální purpurový toner. Minimální výtěžnost 1 800 stran.</t>
  </si>
  <si>
    <r>
      <t>Toner do tiskárny Color Laser Jet Pro MFP 4302dw -</t>
    </r>
    <r>
      <rPr>
        <b/>
        <sz val="11"/>
        <color theme="1"/>
        <rFont val="Calibri"/>
        <family val="2"/>
        <charset val="238"/>
        <scheme val="minor"/>
      </rPr>
      <t xml:space="preserve"> azurový (cyan)   </t>
    </r>
  </si>
  <si>
    <t>Originální azurový toner. Minimální výtěžnost 1 800 stran.</t>
  </si>
  <si>
    <r>
      <t>Toner do tiskárny Color Laser Jet Pro MFP 4302dw -</t>
    </r>
    <r>
      <rPr>
        <b/>
        <sz val="11"/>
        <color theme="1"/>
        <rFont val="Calibri"/>
        <family val="2"/>
        <charset val="238"/>
        <scheme val="minor"/>
      </rPr>
      <t xml:space="preserve"> žlutý (yellow)  </t>
    </r>
  </si>
  <si>
    <t>Originální žlutý toner. Minimální výtěžnost 1 800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</si>
</sst>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0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66" zoomScaleNormal="66" workbookViewId="0">
      <selection activeCell="R7" sqref="R7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70.7109375" style="5" customWidth="1"/>
    <col min="4" max="4" width="11.7109375" style="109" customWidth="1"/>
    <col min="5" max="5" width="11.28515625" style="4" customWidth="1"/>
    <col min="6" max="6" width="89.425781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43" style="6" customWidth="1"/>
    <col min="14" max="14" width="25.7109375" style="5" customWidth="1"/>
    <col min="15" max="15" width="17.855468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8.7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77.25" customHeight="1" thickTop="1" thickBot="1" x14ac:dyDescent="0.3">
      <c r="B7" s="36">
        <v>1</v>
      </c>
      <c r="C7" s="37" t="s">
        <v>41</v>
      </c>
      <c r="D7" s="38">
        <v>2</v>
      </c>
      <c r="E7" s="39" t="s">
        <v>31</v>
      </c>
      <c r="F7" s="37" t="s">
        <v>37</v>
      </c>
      <c r="G7" s="112"/>
      <c r="H7" s="40" t="str">
        <f t="shared" ref="H7:H11" si="0">IF(P7&gt;1999,"ANO","NE")</f>
        <v>NE</v>
      </c>
      <c r="I7" s="41" t="s">
        <v>27</v>
      </c>
      <c r="J7" s="42" t="s">
        <v>32</v>
      </c>
      <c r="K7" s="43"/>
      <c r="L7" s="44" t="s">
        <v>33</v>
      </c>
      <c r="M7" s="44" t="s">
        <v>34</v>
      </c>
      <c r="N7" s="45" t="s">
        <v>29</v>
      </c>
      <c r="O7" s="46">
        <f>D7*P7</f>
        <v>2300</v>
      </c>
      <c r="P7" s="47">
        <v>1150</v>
      </c>
      <c r="Q7" s="116"/>
      <c r="R7" s="48">
        <f>D7*Q7</f>
        <v>0</v>
      </c>
      <c r="S7" s="49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41.25" customHeight="1" x14ac:dyDescent="0.25">
      <c r="B8" s="50">
        <v>2</v>
      </c>
      <c r="C8" s="51" t="s">
        <v>40</v>
      </c>
      <c r="D8" s="52">
        <v>1</v>
      </c>
      <c r="E8" s="53" t="s">
        <v>31</v>
      </c>
      <c r="F8" s="51" t="s">
        <v>38</v>
      </c>
      <c r="G8" s="113"/>
      <c r="H8" s="54" t="str">
        <f t="shared" si="0"/>
        <v>ANO</v>
      </c>
      <c r="I8" s="55" t="s">
        <v>27</v>
      </c>
      <c r="J8" s="55" t="s">
        <v>32</v>
      </c>
      <c r="K8" s="56"/>
      <c r="L8" s="57" t="s">
        <v>35</v>
      </c>
      <c r="M8" s="57" t="s">
        <v>36</v>
      </c>
      <c r="N8" s="58" t="s">
        <v>29</v>
      </c>
      <c r="O8" s="59">
        <f t="shared" ref="O8:O11" si="2">D8*P8</f>
        <v>3600</v>
      </c>
      <c r="P8" s="60">
        <v>3600</v>
      </c>
      <c r="Q8" s="117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 t="s">
        <v>10</v>
      </c>
    </row>
    <row r="9" spans="2:21" ht="41.25" customHeight="1" x14ac:dyDescent="0.25">
      <c r="B9" s="64">
        <v>3</v>
      </c>
      <c r="C9" s="65" t="s">
        <v>39</v>
      </c>
      <c r="D9" s="66">
        <v>1</v>
      </c>
      <c r="E9" s="67" t="s">
        <v>31</v>
      </c>
      <c r="F9" s="65" t="s">
        <v>42</v>
      </c>
      <c r="G9" s="114"/>
      <c r="H9" s="68" t="str">
        <f t="shared" si="0"/>
        <v>ANO</v>
      </c>
      <c r="I9" s="57"/>
      <c r="J9" s="57"/>
      <c r="K9" s="69"/>
      <c r="L9" s="70"/>
      <c r="M9" s="70"/>
      <c r="N9" s="58"/>
      <c r="O9" s="71">
        <f t="shared" si="2"/>
        <v>2400</v>
      </c>
      <c r="P9" s="72">
        <v>2400</v>
      </c>
      <c r="Q9" s="118"/>
      <c r="R9" s="73">
        <f t="shared" ref="R9" si="5">D9*Q9</f>
        <v>0</v>
      </c>
      <c r="S9" s="74" t="str">
        <f t="shared" ref="S9" si="6">IF(ISNUMBER(Q9), IF(Q9&gt;P9,"NEVYHOVUJE","VYHOVUJE")," ")</f>
        <v xml:space="preserve"> </v>
      </c>
      <c r="T9" s="63"/>
      <c r="U9" s="63"/>
    </row>
    <row r="10" spans="2:21" ht="41.25" customHeight="1" x14ac:dyDescent="0.25">
      <c r="B10" s="64">
        <v>4</v>
      </c>
      <c r="C10" s="65" t="s">
        <v>43</v>
      </c>
      <c r="D10" s="66">
        <v>1</v>
      </c>
      <c r="E10" s="67" t="s">
        <v>31</v>
      </c>
      <c r="F10" s="65" t="s">
        <v>44</v>
      </c>
      <c r="G10" s="114"/>
      <c r="H10" s="68" t="str">
        <f t="shared" si="0"/>
        <v>ANO</v>
      </c>
      <c r="I10" s="57"/>
      <c r="J10" s="57"/>
      <c r="K10" s="69"/>
      <c r="L10" s="70"/>
      <c r="M10" s="70"/>
      <c r="N10" s="58"/>
      <c r="O10" s="71">
        <f t="shared" si="2"/>
        <v>2400</v>
      </c>
      <c r="P10" s="72">
        <v>2400</v>
      </c>
      <c r="Q10" s="118"/>
      <c r="R10" s="73">
        <f t="shared" ref="R10" si="7">D10*Q10</f>
        <v>0</v>
      </c>
      <c r="S10" s="74" t="str">
        <f t="shared" ref="S10" si="8">IF(ISNUMBER(Q10), IF(Q10&gt;P10,"NEVYHOVUJE","VYHOVUJE")," ")</f>
        <v xml:space="preserve"> </v>
      </c>
      <c r="T10" s="63"/>
      <c r="U10" s="63"/>
    </row>
    <row r="11" spans="2:21" ht="41.25" customHeight="1" thickBot="1" x14ac:dyDescent="0.3">
      <c r="B11" s="75">
        <v>5</v>
      </c>
      <c r="C11" s="76" t="s">
        <v>45</v>
      </c>
      <c r="D11" s="77">
        <v>1</v>
      </c>
      <c r="E11" s="78" t="s">
        <v>31</v>
      </c>
      <c r="F11" s="76" t="s">
        <v>46</v>
      </c>
      <c r="G11" s="115"/>
      <c r="H11" s="79" t="str">
        <f t="shared" si="0"/>
        <v>ANO</v>
      </c>
      <c r="I11" s="80"/>
      <c r="J11" s="80"/>
      <c r="K11" s="81"/>
      <c r="L11" s="82"/>
      <c r="M11" s="82"/>
      <c r="N11" s="83"/>
      <c r="O11" s="84">
        <f t="shared" si="2"/>
        <v>2400</v>
      </c>
      <c r="P11" s="85">
        <v>2400</v>
      </c>
      <c r="Q11" s="119"/>
      <c r="R11" s="86">
        <f t="shared" ref="R11" si="9">D11*Q11</f>
        <v>0</v>
      </c>
      <c r="S11" s="87" t="str">
        <f t="shared" ref="S11" si="10">IF(ISNUMBER(Q11), IF(Q11&gt;P11,"NEVYHOVUJE","VYHOVUJE")," ")</f>
        <v xml:space="preserve"> </v>
      </c>
      <c r="T11" s="88"/>
      <c r="U11" s="88"/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89"/>
    </row>
    <row r="13" spans="2:21" ht="60.75" customHeight="1" thickTop="1" thickBot="1" x14ac:dyDescent="0.3">
      <c r="B13" s="90" t="s">
        <v>14</v>
      </c>
      <c r="C13" s="91"/>
      <c r="D13" s="91"/>
      <c r="E13" s="91"/>
      <c r="F13" s="91"/>
      <c r="G13" s="91"/>
      <c r="H13" s="92"/>
      <c r="I13" s="93"/>
      <c r="J13" s="93"/>
      <c r="K13" s="93"/>
      <c r="L13" s="12"/>
      <c r="M13" s="12"/>
      <c r="N13" s="94"/>
      <c r="O13" s="94"/>
      <c r="P13" s="95" t="s">
        <v>11</v>
      </c>
      <c r="Q13" s="96" t="s">
        <v>12</v>
      </c>
      <c r="R13" s="97"/>
      <c r="S13" s="98"/>
      <c r="T13" s="28"/>
      <c r="U13" s="99"/>
    </row>
    <row r="14" spans="2:21" ht="33.75" customHeight="1" thickTop="1" thickBot="1" x14ac:dyDescent="0.3">
      <c r="B14" s="100" t="s">
        <v>15</v>
      </c>
      <c r="C14" s="101"/>
      <c r="D14" s="101"/>
      <c r="E14" s="101"/>
      <c r="F14" s="101"/>
      <c r="G14" s="101"/>
      <c r="H14" s="102"/>
      <c r="I14" s="103"/>
      <c r="L14" s="8"/>
      <c r="M14" s="8"/>
      <c r="N14" s="104"/>
      <c r="O14" s="104"/>
      <c r="P14" s="105">
        <f>SUM(O7:O11)</f>
        <v>13100</v>
      </c>
      <c r="Q14" s="106">
        <f>SUM(R7:R11)</f>
        <v>0</v>
      </c>
      <c r="R14" s="107"/>
      <c r="S14" s="108"/>
    </row>
    <row r="15" spans="2:21" ht="14.25" customHeight="1" thickTop="1" x14ac:dyDescent="0.25"/>
    <row r="16" spans="2:21" ht="14.25" customHeight="1" x14ac:dyDescent="0.25">
      <c r="B16" s="110"/>
    </row>
    <row r="17" spans="2:3" ht="14.25" customHeight="1" x14ac:dyDescent="0.25">
      <c r="B17" s="111"/>
      <c r="C17" s="110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4+DYij8AIDPlnODELlv22U/IsgL6Ol00QNPChBp2MkcIDYPTZCIp5xC38BSNZFt0J5HP3TJ2P7Y5lmNkGL9kjQ==" saltValue="OrZ4xYXn+mSQ3EnHRzk6Gw==" spinCount="100000" sheet="1" objects="1" scenarios="1"/>
  <mergeCells count="14">
    <mergeCell ref="B1:C1"/>
    <mergeCell ref="B14:G14"/>
    <mergeCell ref="Q14:S14"/>
    <mergeCell ref="B13:G13"/>
    <mergeCell ref="Q13:S13"/>
    <mergeCell ref="G3:N3"/>
    <mergeCell ref="M8:M11"/>
    <mergeCell ref="L8:L11"/>
    <mergeCell ref="I8:I11"/>
    <mergeCell ref="J8:J11"/>
    <mergeCell ref="K8:K11"/>
    <mergeCell ref="U8:U11"/>
    <mergeCell ref="T8:T11"/>
    <mergeCell ref="N8:N11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2024-05-06T06:35:35Z</cp:lastPrinted>
  <dcterms:created xsi:type="dcterms:W3CDTF">2014-03-05T12:43:32Z</dcterms:created>
  <dcterms:modified xsi:type="dcterms:W3CDTF">2024-05-06T07:21:19Z</dcterms:modified>
</cp:coreProperties>
</file>